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7235" windowHeight="10425"/>
  </bookViews>
  <sheets>
    <sheet name="Jegyzék" sheetId="1" r:id="rId1"/>
    <sheet name="Pót. telj. tantárgyak" sheetId="3" r:id="rId2"/>
  </sheets>
  <calcPr calcId="145621"/>
</workbook>
</file>

<file path=xl/calcChain.xml><?xml version="1.0" encoding="utf-8"?>
<calcChain xmlns="http://schemas.openxmlformats.org/spreadsheetml/2006/main">
  <c r="H48" i="3" l="1"/>
  <c r="G72" i="1" l="1"/>
  <c r="G63" i="1"/>
  <c r="G50" i="1"/>
  <c r="G37" i="1"/>
  <c r="G38" i="1" s="1"/>
  <c r="G23" i="1"/>
  <c r="J63" i="1" l="1"/>
  <c r="I36" i="3" s="1"/>
  <c r="I63" i="1"/>
  <c r="H36" i="3" s="1"/>
  <c r="I23" i="1"/>
  <c r="H8" i="3" s="1"/>
  <c r="J23" i="1"/>
  <c r="I8" i="3" s="1"/>
  <c r="J50" i="1"/>
  <c r="I22" i="3" s="1"/>
  <c r="I50" i="1"/>
  <c r="H22" i="3" s="1"/>
  <c r="J72" i="1"/>
  <c r="I72" i="1"/>
  <c r="G64" i="1"/>
  <c r="G51" i="1"/>
  <c r="G24" i="1"/>
  <c r="G73" i="1"/>
  <c r="H46" i="3" l="1"/>
  <c r="I46" i="3"/>
  <c r="J75" i="1"/>
  <c r="G75" i="1"/>
  <c r="I48" i="3" l="1"/>
  <c r="A76" i="1"/>
</calcChain>
</file>

<file path=xl/sharedStrings.xml><?xml version="1.0" encoding="utf-8"?>
<sst xmlns="http://schemas.openxmlformats.org/spreadsheetml/2006/main" count="354" uniqueCount="164">
  <si>
    <t>Név:</t>
  </si>
  <si>
    <t>Kód</t>
  </si>
  <si>
    <t>Félév</t>
  </si>
  <si>
    <t>Tárgy neve</t>
  </si>
  <si>
    <t>Teljesítés típusa</t>
  </si>
  <si>
    <t>Heti óraszám</t>
  </si>
  <si>
    <t>Kredit</t>
  </si>
  <si>
    <t>Jegy</t>
  </si>
  <si>
    <t xml:space="preserve">Összesen: </t>
  </si>
  <si>
    <t>Gazdasági és humán ismeretek
(közgazdaságtan, környezetvédelem, minőségbiztosítás, szaknyelv, társadalomtudomány)</t>
  </si>
  <si>
    <t>Beszámítva (max 20):</t>
  </si>
  <si>
    <t>Beszámítva (max 15):</t>
  </si>
  <si>
    <t>Számításelméleti és programozási ismeretek 
(számítás- és algoritmuselmélet, programnyelvek, programtervezés, szoftver technológia)</t>
  </si>
  <si>
    <t>Ismeretegységek lefedéséhez beszámítandó tárgyak adatai:</t>
  </si>
  <si>
    <t>e-mail:</t>
  </si>
  <si>
    <t>Dátum</t>
  </si>
  <si>
    <t>Aláírás</t>
  </si>
  <si>
    <t>Ismeretegység</t>
  </si>
  <si>
    <t>fizika</t>
  </si>
  <si>
    <t>analízis</t>
  </si>
  <si>
    <t xml:space="preserve">Algoritmusok és adatszerkezetek I. </t>
  </si>
  <si>
    <t xml:space="preserve">Közelítő és szimbolikus számítások </t>
  </si>
  <si>
    <t xml:space="preserve">Logika és informatikai alkalmazásai </t>
  </si>
  <si>
    <t xml:space="preserve">Számítástudomány alapjai </t>
  </si>
  <si>
    <t>Programozás I.</t>
  </si>
  <si>
    <t xml:space="preserve">Programozás II. </t>
  </si>
  <si>
    <t>Alkalmazásfejlesztés</t>
  </si>
  <si>
    <t>Ezt az oldalt nem kell kinyomtatni! A pótlólag teljesítendő tárgyakat a kreditmegfeleltetési bizottság fogja meghatározni.</t>
  </si>
  <si>
    <t>operációs rendszerek</t>
  </si>
  <si>
    <t>elektronika</t>
  </si>
  <si>
    <t>digitális technika</t>
  </si>
  <si>
    <t>mérés- és szabályozástechnika</t>
  </si>
  <si>
    <t xml:space="preserve">Adatbázisok </t>
  </si>
  <si>
    <t xml:space="preserve">Adatbázis alapú rendszerek </t>
  </si>
  <si>
    <t>Rendszerfejlesztés I.</t>
  </si>
  <si>
    <t>Digitális képfeldolgozás</t>
  </si>
  <si>
    <t>Mesterséges intelligencia</t>
  </si>
  <si>
    <t>adatbázis-kezelés</t>
  </si>
  <si>
    <t>informatikai rendszerek modellezése, analízise, megvalósítása</t>
  </si>
  <si>
    <t>programtervezés</t>
  </si>
  <si>
    <t>számítás- és algoritmuselmélet</t>
  </si>
  <si>
    <t>szoftver technológia</t>
  </si>
  <si>
    <t>Kalkulus I. fizikusoknak</t>
  </si>
  <si>
    <t>K</t>
  </si>
  <si>
    <t>GY</t>
  </si>
  <si>
    <t>algebra</t>
  </si>
  <si>
    <t>Lineáris algebra fizikusoknak</t>
  </si>
  <si>
    <t>A sztochasztika alapjai fizikusoknak</t>
  </si>
  <si>
    <t>FBN414E</t>
  </si>
  <si>
    <t>Elektromágnesség és relativitáselmélet</t>
  </si>
  <si>
    <t>FBN425E</t>
  </si>
  <si>
    <t>Kvantumfizika alapjai</t>
  </si>
  <si>
    <t>FBN405E</t>
  </si>
  <si>
    <t>Atomfizika</t>
  </si>
  <si>
    <t>környezetvédelem</t>
  </si>
  <si>
    <t>Környezetvédelem és minőségügyi alapismeretek</t>
  </si>
  <si>
    <t>közgazdaságtan</t>
  </si>
  <si>
    <t>Menedzsment alapismeretek</t>
  </si>
  <si>
    <t>EU alapismeretek</t>
  </si>
  <si>
    <t>Bevezetés a numerikus matematikába fizikusoknak</t>
  </si>
  <si>
    <t>programnyelvek</t>
  </si>
  <si>
    <t>Programozási alapismeretek</t>
  </si>
  <si>
    <t>FBN219G</t>
  </si>
  <si>
    <t>Fizikai mérőmódszerek</t>
  </si>
  <si>
    <t>FBN434E</t>
  </si>
  <si>
    <t>Elektronika</t>
  </si>
  <si>
    <t>FBN609L</t>
  </si>
  <si>
    <t>Digitális laboratóriumi gyakorlatok</t>
  </si>
  <si>
    <t>FBN509L</t>
  </si>
  <si>
    <t>Elektronika laboratóriumi gyakorlatok</t>
  </si>
  <si>
    <t>FMN544G</t>
  </si>
  <si>
    <t>Mikrovezérlők</t>
  </si>
  <si>
    <t>Összesen beszámítva (kredit) :</t>
  </si>
  <si>
    <t>Összesenpótlandó:</t>
  </si>
  <si>
    <t>Számítógép ismeretek 
(elektronika, digitális technika, mérés- és szabályozástechnika, rendszerelmélet, számítógép architektúrák, operációs rendszerek, számítógépes hálózatok)</t>
  </si>
  <si>
    <t>Információs rendszerek ismeretek
(adatbázis-kezelés, tudásreprezentáció, mesterséges intelligencia, informatikai rendszerek modellezése, analízise, megvalósítása, biztonsági kérdései, képfeldolgozás)</t>
  </si>
  <si>
    <t>mesterséges intelligencia</t>
  </si>
  <si>
    <t>képfeldolgozás</t>
  </si>
  <si>
    <t>Kötelezően választható, informatikus fizika szakirányon kötelező</t>
  </si>
  <si>
    <t>A hallgató választhat kurzust ezen ismeretkörön belül a pótláshoz</t>
  </si>
  <si>
    <t>A hallgatónak legalább 12 kreditet ezen ismeretkörből kell pótolnia</t>
  </si>
  <si>
    <t>A hallgató ehhez hasonló tematikájú kurzust már teljesített</t>
  </si>
  <si>
    <t>Természettudományi ismeretek
(analízis, algebra, valószínűségszámítás, matematikai statisztika, fizika)</t>
  </si>
  <si>
    <t>Energiamenedzsment</t>
  </si>
  <si>
    <t>FBN652</t>
  </si>
  <si>
    <t>Akusztika, zaj- és rezgésvédelem</t>
  </si>
  <si>
    <t>FMN331</t>
  </si>
  <si>
    <t>szabadon választható</t>
  </si>
  <si>
    <t>Levegőminőség mérési módszerek</t>
  </si>
  <si>
    <t>FBN659</t>
  </si>
  <si>
    <t>IB304</t>
  </si>
  <si>
    <t>tavaszi</t>
  </si>
  <si>
    <t>k+gy</t>
  </si>
  <si>
    <t>2+1</t>
  </si>
  <si>
    <t xml:space="preserve">IB301 </t>
  </si>
  <si>
    <t xml:space="preserve">IB604 </t>
  </si>
  <si>
    <t xml:space="preserve">IB512 </t>
  </si>
  <si>
    <t>őszi</t>
  </si>
  <si>
    <t>IB202</t>
  </si>
  <si>
    <t>IB302</t>
  </si>
  <si>
    <t>IB103</t>
  </si>
  <si>
    <t>Programozás alapjai</t>
  </si>
  <si>
    <t>4+3</t>
  </si>
  <si>
    <t>IB414</t>
  </si>
  <si>
    <t>3+2</t>
  </si>
  <si>
    <t>IB501</t>
  </si>
  <si>
    <t>IB152</t>
  </si>
  <si>
    <t>tavasz</t>
  </si>
  <si>
    <t>2+2</t>
  </si>
  <si>
    <t>IB153</t>
  </si>
  <si>
    <t>IB042</t>
  </si>
  <si>
    <t xml:space="preserve">IB154 </t>
  </si>
  <si>
    <t>Minta Péter</t>
  </si>
  <si>
    <t>MBNX122</t>
  </si>
  <si>
    <t>FMBN108</t>
  </si>
  <si>
    <t>MBNX461</t>
  </si>
  <si>
    <t>GBN417</t>
  </si>
  <si>
    <t>GKBN01</t>
  </si>
  <si>
    <t>GBN509</t>
  </si>
  <si>
    <t>MBNX452</t>
  </si>
  <si>
    <t>Programozási ismeretek</t>
  </si>
  <si>
    <t>IBN852</t>
  </si>
  <si>
    <t>IBN850</t>
  </si>
  <si>
    <t>gy</t>
  </si>
  <si>
    <t>MBNX421</t>
  </si>
  <si>
    <t xml:space="preserve">A komplex és valós függvénytan elemei alkalmazásokkal </t>
  </si>
  <si>
    <t>Közönséges differenciálegyenletek</t>
  </si>
  <si>
    <t>MBN521</t>
  </si>
  <si>
    <t>Kötelezően választható tárgy</t>
  </si>
  <si>
    <t>Lineáris terek és operátorok</t>
  </si>
  <si>
    <t>MBNX321</t>
  </si>
  <si>
    <t>A hallgatónak összesen 17 kreditet kell pótolnia, két ismeretkörből</t>
  </si>
  <si>
    <t xml:space="preserve"> informatikus fizika szakirányon kötelező</t>
  </si>
  <si>
    <t>A hallgató ehhez hasonló tematikájú kurzust már teljesített, ha a programozási ismereteket teljesítette</t>
  </si>
  <si>
    <t>valószínűségszámítás</t>
  </si>
  <si>
    <t>MBNX222</t>
  </si>
  <si>
    <t>Kalkulus II. fizikusoknak</t>
  </si>
  <si>
    <t>számítógép architektúrák</t>
  </si>
  <si>
    <t>IB161</t>
  </si>
  <si>
    <t xml:space="preserve">Számítógép architektúrák mérnök informatikusoknak </t>
  </si>
  <si>
    <t>számítógépes hálózatok</t>
  </si>
  <si>
    <t xml:space="preserve">IB407 </t>
  </si>
  <si>
    <t xml:space="preserve">Számítógép-hálózatok </t>
  </si>
  <si>
    <t xml:space="preserve">FMN650 </t>
  </si>
  <si>
    <t xml:space="preserve">Távközlő hálózatok </t>
  </si>
  <si>
    <t>IB402</t>
  </si>
  <si>
    <t xml:space="preserve">Operációs rendszerek </t>
  </si>
  <si>
    <t>FBN509</t>
  </si>
  <si>
    <t xml:space="preserve">Elektronika laboratóriumi gyakorlat </t>
  </si>
  <si>
    <t>FBN609</t>
  </si>
  <si>
    <t xml:space="preserve">Digitális laboratóriumi gyakorlat </t>
  </si>
  <si>
    <t>IB618</t>
  </si>
  <si>
    <t xml:space="preserve">Irányítástechnika </t>
  </si>
  <si>
    <t>IB313</t>
  </si>
  <si>
    <t>tavasz+ősz</t>
  </si>
  <si>
    <t xml:space="preserve">Mérés és adatgyűjtés </t>
  </si>
  <si>
    <t>rendszerelmélet</t>
  </si>
  <si>
    <t xml:space="preserve"> IB317</t>
  </si>
  <si>
    <t xml:space="preserve">Jelek és rendszerek </t>
  </si>
  <si>
    <t>Szak:</t>
  </si>
  <si>
    <t>Fizika BSc</t>
  </si>
  <si>
    <t>Felvételi bizottság elnökének aláírása</t>
  </si>
  <si>
    <t>Tantárgyi megfeleltetési jegyzék</t>
  </si>
  <si>
    <t>Pótlólag teljesítendő tárgyak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</si>
</sst>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top" wrapText="1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7" fillId="2" borderId="17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</cellXfs>
  <cellStyles count="4">
    <cellStyle name="Normál" xfId="0" builtinId="0"/>
    <cellStyle name="Normál 2" xfId="1"/>
    <cellStyle name="Normál 3" xfId="3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selection activeCell="C18" sqref="C18"/>
    </sheetView>
  </sheetViews>
  <sheetFormatPr defaultRowHeight="15" x14ac:dyDescent="0.25"/>
  <cols>
    <col min="1" max="1" width="17.42578125" style="1" customWidth="1"/>
    <col min="2" max="2" width="9.140625" style="1"/>
    <col min="3" max="3" width="12.28515625" style="10" customWidth="1"/>
    <col min="4" max="4" width="27.42578125" style="1" customWidth="1"/>
    <col min="5" max="5" width="9.140625" style="1"/>
    <col min="6" max="6" width="8.5703125" style="1" customWidth="1"/>
    <col min="7" max="8" width="9.140625" style="1"/>
    <col min="9" max="9" width="12.140625" style="1" bestFit="1" customWidth="1"/>
    <col min="10" max="10" width="10.28515625" style="1" bestFit="1" customWidth="1"/>
    <col min="11" max="11" width="44.28515625" style="1" customWidth="1"/>
    <col min="12" max="16384" width="9.140625" style="1"/>
  </cols>
  <sheetData>
    <row r="1" spans="1:11" ht="28.5" x14ac:dyDescent="0.25">
      <c r="A1" s="44" t="s">
        <v>162</v>
      </c>
      <c r="B1" s="44"/>
      <c r="C1" s="44"/>
      <c r="D1" s="44"/>
      <c r="E1" s="44"/>
      <c r="F1" s="44"/>
      <c r="G1" s="44"/>
      <c r="H1" s="44"/>
    </row>
    <row r="2" spans="1:11" ht="15.75" thickBot="1" x14ac:dyDescent="0.3"/>
    <row r="3" spans="1:11" ht="18.75" x14ac:dyDescent="0.25">
      <c r="A3" s="8" t="s">
        <v>0</v>
      </c>
      <c r="B3" s="45" t="s">
        <v>112</v>
      </c>
      <c r="C3" s="45"/>
      <c r="D3" s="45"/>
      <c r="E3" s="45"/>
      <c r="F3" s="45"/>
      <c r="G3" s="45"/>
      <c r="H3" s="46"/>
    </row>
    <row r="4" spans="1:11" s="18" customFormat="1" ht="18.75" x14ac:dyDescent="0.25">
      <c r="A4" s="59" t="s">
        <v>159</v>
      </c>
      <c r="B4" s="60" t="s">
        <v>160</v>
      </c>
      <c r="C4" s="61"/>
      <c r="D4" s="61"/>
      <c r="E4" s="61"/>
      <c r="F4" s="61"/>
      <c r="G4" s="61"/>
      <c r="H4" s="62"/>
    </row>
    <row r="5" spans="1:11" ht="19.5" thickBot="1" x14ac:dyDescent="0.3">
      <c r="A5" s="9" t="s">
        <v>14</v>
      </c>
      <c r="B5" s="50"/>
      <c r="C5" s="50"/>
      <c r="D5" s="50"/>
      <c r="E5" s="50"/>
      <c r="F5" s="50"/>
      <c r="G5" s="50"/>
      <c r="H5" s="51"/>
    </row>
    <row r="7" spans="1:11" ht="33.75" customHeight="1" x14ac:dyDescent="0.25">
      <c r="A7" s="37" t="s">
        <v>82</v>
      </c>
      <c r="B7" s="37"/>
      <c r="C7" s="37"/>
      <c r="D7" s="37"/>
      <c r="E7" s="37"/>
      <c r="F7" s="37"/>
      <c r="G7" s="37"/>
      <c r="H7" s="37"/>
    </row>
    <row r="8" spans="1:11" ht="15.75" x14ac:dyDescent="0.25">
      <c r="A8" s="38" t="s">
        <v>13</v>
      </c>
      <c r="B8" s="39"/>
      <c r="C8" s="39"/>
      <c r="D8" s="39"/>
      <c r="E8" s="39"/>
      <c r="F8" s="39"/>
      <c r="G8" s="39"/>
      <c r="H8" s="40"/>
    </row>
    <row r="9" spans="1:11" ht="33.75" customHeight="1" x14ac:dyDescent="0.25">
      <c r="A9" s="3" t="s">
        <v>17</v>
      </c>
      <c r="B9" s="3" t="s">
        <v>1</v>
      </c>
      <c r="C9" s="11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</row>
    <row r="10" spans="1:11" ht="25.5" customHeight="1" x14ac:dyDescent="0.25">
      <c r="A10" s="21" t="s">
        <v>19</v>
      </c>
      <c r="B10" s="21" t="s">
        <v>113</v>
      </c>
      <c r="C10" s="22"/>
      <c r="D10" s="21" t="s">
        <v>42</v>
      </c>
      <c r="E10" s="21" t="s">
        <v>92</v>
      </c>
      <c r="F10" s="23" t="s">
        <v>108</v>
      </c>
      <c r="G10" s="21">
        <v>5</v>
      </c>
      <c r="H10" s="21"/>
    </row>
    <row r="11" spans="1:11" s="18" customFormat="1" ht="25.5" customHeight="1" x14ac:dyDescent="0.25">
      <c r="A11" s="21" t="s">
        <v>19</v>
      </c>
      <c r="B11" s="21" t="s">
        <v>135</v>
      </c>
      <c r="C11" s="22"/>
      <c r="D11" s="21" t="s">
        <v>136</v>
      </c>
      <c r="E11" s="21" t="s">
        <v>92</v>
      </c>
      <c r="F11" s="23" t="s">
        <v>108</v>
      </c>
      <c r="G11" s="21">
        <v>5</v>
      </c>
      <c r="H11" s="21"/>
    </row>
    <row r="12" spans="1:11" s="18" customFormat="1" ht="45" x14ac:dyDescent="0.25">
      <c r="A12" s="21" t="s">
        <v>19</v>
      </c>
      <c r="B12" s="21" t="s">
        <v>124</v>
      </c>
      <c r="C12" s="22"/>
      <c r="D12" s="21" t="s">
        <v>125</v>
      </c>
      <c r="E12" s="21" t="s">
        <v>92</v>
      </c>
      <c r="F12" s="23" t="s">
        <v>93</v>
      </c>
      <c r="G12" s="21">
        <v>4</v>
      </c>
      <c r="H12" s="21"/>
      <c r="K12" s="18" t="s">
        <v>128</v>
      </c>
    </row>
    <row r="13" spans="1:11" s="18" customFormat="1" ht="30" x14ac:dyDescent="0.25">
      <c r="A13" s="21" t="s">
        <v>19</v>
      </c>
      <c r="B13" s="21" t="s">
        <v>127</v>
      </c>
      <c r="C13" s="22"/>
      <c r="D13" s="21" t="s">
        <v>126</v>
      </c>
      <c r="E13" s="21" t="s">
        <v>92</v>
      </c>
      <c r="F13" s="23" t="s">
        <v>108</v>
      </c>
      <c r="G13" s="21">
        <v>5</v>
      </c>
      <c r="H13" s="21"/>
      <c r="K13" s="18" t="s">
        <v>128</v>
      </c>
    </row>
    <row r="14" spans="1:11" ht="22.5" customHeight="1" x14ac:dyDescent="0.25">
      <c r="A14" s="21" t="s">
        <v>19</v>
      </c>
      <c r="B14" s="21" t="s">
        <v>114</v>
      </c>
      <c r="C14" s="22"/>
      <c r="D14" s="21" t="s">
        <v>46</v>
      </c>
      <c r="E14" s="21" t="s">
        <v>43</v>
      </c>
      <c r="F14" s="23" t="s">
        <v>108</v>
      </c>
      <c r="G14" s="21">
        <v>4</v>
      </c>
      <c r="H14" s="21"/>
    </row>
    <row r="15" spans="1:11" s="18" customFormat="1" ht="22.5" customHeight="1" x14ac:dyDescent="0.25">
      <c r="A15" s="21"/>
      <c r="B15" s="21"/>
      <c r="C15" s="22"/>
      <c r="D15" s="21"/>
      <c r="E15" s="21"/>
      <c r="F15" s="23"/>
      <c r="G15" s="21"/>
      <c r="H15" s="21"/>
    </row>
    <row r="16" spans="1:11" s="18" customFormat="1" ht="23.25" customHeight="1" x14ac:dyDescent="0.25">
      <c r="A16" s="21" t="s">
        <v>45</v>
      </c>
      <c r="B16" s="21" t="s">
        <v>130</v>
      </c>
      <c r="C16" s="22"/>
      <c r="D16" s="21" t="s">
        <v>129</v>
      </c>
      <c r="E16" s="21" t="s">
        <v>92</v>
      </c>
      <c r="F16" s="23" t="s">
        <v>93</v>
      </c>
      <c r="G16" s="21">
        <v>4</v>
      </c>
      <c r="H16" s="21"/>
      <c r="K16" s="18" t="s">
        <v>128</v>
      </c>
    </row>
    <row r="17" spans="1:11" ht="30" x14ac:dyDescent="0.25">
      <c r="A17" s="21" t="s">
        <v>134</v>
      </c>
      <c r="B17" s="21" t="s">
        <v>115</v>
      </c>
      <c r="C17" s="22"/>
      <c r="D17" s="21" t="s">
        <v>47</v>
      </c>
      <c r="E17" s="21" t="s">
        <v>92</v>
      </c>
      <c r="F17" s="23" t="s">
        <v>108</v>
      </c>
      <c r="G17" s="21">
        <v>5</v>
      </c>
      <c r="H17" s="21"/>
    </row>
    <row r="18" spans="1:11" ht="30" x14ac:dyDescent="0.25">
      <c r="A18" s="21" t="s">
        <v>18</v>
      </c>
      <c r="B18" s="21" t="s">
        <v>48</v>
      </c>
      <c r="C18" s="22"/>
      <c r="D18" s="21" t="s">
        <v>49</v>
      </c>
      <c r="E18" s="21" t="s">
        <v>43</v>
      </c>
      <c r="F18" s="23">
        <v>2</v>
      </c>
      <c r="G18" s="21">
        <v>2</v>
      </c>
      <c r="H18" s="21"/>
    </row>
    <row r="19" spans="1:11" ht="18.75" customHeight="1" x14ac:dyDescent="0.25">
      <c r="A19" s="21" t="s">
        <v>18</v>
      </c>
      <c r="B19" s="21" t="s">
        <v>50</v>
      </c>
      <c r="C19" s="22"/>
      <c r="D19" s="21" t="s">
        <v>51</v>
      </c>
      <c r="E19" s="21" t="s">
        <v>43</v>
      </c>
      <c r="F19" s="23">
        <v>2</v>
      </c>
      <c r="G19" s="21">
        <v>3</v>
      </c>
      <c r="H19" s="21"/>
    </row>
    <row r="20" spans="1:11" ht="21.75" customHeight="1" x14ac:dyDescent="0.25">
      <c r="A20" s="21" t="s">
        <v>18</v>
      </c>
      <c r="B20" s="21" t="s">
        <v>52</v>
      </c>
      <c r="C20" s="22"/>
      <c r="D20" s="21" t="s">
        <v>53</v>
      </c>
      <c r="E20" s="21" t="s">
        <v>43</v>
      </c>
      <c r="F20" s="23">
        <v>2</v>
      </c>
      <c r="G20" s="21">
        <v>3</v>
      </c>
      <c r="H20" s="21"/>
    </row>
    <row r="21" spans="1:11" x14ac:dyDescent="0.25">
      <c r="A21" s="21"/>
      <c r="B21" s="21"/>
      <c r="C21" s="22"/>
      <c r="D21" s="21"/>
      <c r="E21" s="21"/>
      <c r="F21" s="21"/>
      <c r="G21" s="21"/>
      <c r="H21" s="21"/>
    </row>
    <row r="22" spans="1:11" x14ac:dyDescent="0.25">
      <c r="A22" s="2"/>
      <c r="B22" s="2"/>
      <c r="C22" s="12"/>
      <c r="D22" s="2"/>
      <c r="E22" s="2"/>
      <c r="F22" s="2"/>
      <c r="G22" s="2"/>
      <c r="H22" s="2"/>
    </row>
    <row r="23" spans="1:11" x14ac:dyDescent="0.25">
      <c r="A23" s="47" t="s">
        <v>8</v>
      </c>
      <c r="B23" s="48"/>
      <c r="C23" s="48"/>
      <c r="D23" s="48"/>
      <c r="E23" s="48"/>
      <c r="F23" s="49"/>
      <c r="G23" s="4">
        <f>SUM(G10:G22)</f>
        <v>40</v>
      </c>
      <c r="H23" s="4"/>
      <c r="I23" s="4" t="str">
        <f>IF(G23&lt;17,"Pótlandó:",IF(G23&lt;20,"Pótolhat",""))</f>
        <v/>
      </c>
      <c r="J23" s="4" t="str">
        <f>IF(G23&lt;17,MAX(0,17-G23),"")</f>
        <v/>
      </c>
    </row>
    <row r="24" spans="1:11" x14ac:dyDescent="0.25">
      <c r="A24" s="47" t="s">
        <v>10</v>
      </c>
      <c r="B24" s="48"/>
      <c r="C24" s="48"/>
      <c r="D24" s="48"/>
      <c r="E24" s="48"/>
      <c r="F24" s="49"/>
      <c r="G24" s="5">
        <f>MIN(20,G23)</f>
        <v>20</v>
      </c>
      <c r="H24" s="4"/>
    </row>
    <row r="26" spans="1:11" ht="33.75" customHeight="1" x14ac:dyDescent="0.25">
      <c r="A26" s="37" t="s">
        <v>9</v>
      </c>
      <c r="B26" s="37"/>
      <c r="C26" s="37"/>
      <c r="D26" s="37"/>
      <c r="E26" s="37"/>
      <c r="F26" s="37"/>
      <c r="G26" s="37"/>
      <c r="H26" s="37"/>
    </row>
    <row r="27" spans="1:11" ht="15.75" customHeight="1" x14ac:dyDescent="0.25">
      <c r="A27" s="38" t="s">
        <v>13</v>
      </c>
      <c r="B27" s="39"/>
      <c r="C27" s="39"/>
      <c r="D27" s="39"/>
      <c r="E27" s="39"/>
      <c r="F27" s="39"/>
      <c r="G27" s="39"/>
      <c r="H27" s="40"/>
    </row>
    <row r="28" spans="1:11" ht="33.75" customHeight="1" x14ac:dyDescent="0.25">
      <c r="A28" s="3" t="s">
        <v>17</v>
      </c>
      <c r="B28" s="3" t="s">
        <v>1</v>
      </c>
      <c r="C28" s="11" t="s">
        <v>2</v>
      </c>
      <c r="D28" s="3" t="s">
        <v>3</v>
      </c>
      <c r="E28" s="3" t="s">
        <v>4</v>
      </c>
      <c r="F28" s="3" t="s">
        <v>5</v>
      </c>
      <c r="G28" s="3" t="s">
        <v>6</v>
      </c>
      <c r="H28" s="3" t="s">
        <v>7</v>
      </c>
    </row>
    <row r="29" spans="1:11" ht="30" x14ac:dyDescent="0.25">
      <c r="A29" s="21" t="s">
        <v>54</v>
      </c>
      <c r="B29" s="21" t="s">
        <v>116</v>
      </c>
      <c r="C29" s="22"/>
      <c r="D29" s="21" t="s">
        <v>55</v>
      </c>
      <c r="E29" s="21" t="s">
        <v>43</v>
      </c>
      <c r="F29" s="21">
        <v>2</v>
      </c>
      <c r="G29" s="21">
        <v>2</v>
      </c>
      <c r="H29" s="21"/>
    </row>
    <row r="30" spans="1:11" ht="21" customHeight="1" x14ac:dyDescent="0.25">
      <c r="A30" s="21" t="s">
        <v>56</v>
      </c>
      <c r="B30" s="21" t="s">
        <v>117</v>
      </c>
      <c r="C30" s="22"/>
      <c r="D30" s="21" t="s">
        <v>57</v>
      </c>
      <c r="E30" s="21" t="s">
        <v>43</v>
      </c>
      <c r="F30" s="21">
        <v>2</v>
      </c>
      <c r="G30" s="21">
        <v>2</v>
      </c>
      <c r="H30" s="21"/>
    </row>
    <row r="31" spans="1:11" ht="19.5" customHeight="1" x14ac:dyDescent="0.25">
      <c r="A31" s="21" t="s">
        <v>56</v>
      </c>
      <c r="B31" s="21" t="s">
        <v>118</v>
      </c>
      <c r="C31" s="22"/>
      <c r="D31" s="21" t="s">
        <v>58</v>
      </c>
      <c r="E31" s="21" t="s">
        <v>43</v>
      </c>
      <c r="F31" s="21">
        <v>2</v>
      </c>
      <c r="G31" s="21">
        <v>2</v>
      </c>
      <c r="H31" s="21"/>
    </row>
    <row r="32" spans="1:11" ht="21" customHeight="1" x14ac:dyDescent="0.25">
      <c r="A32" s="21" t="s">
        <v>54</v>
      </c>
      <c r="B32" s="21" t="s">
        <v>84</v>
      </c>
      <c r="C32" s="22"/>
      <c r="D32" s="21" t="s">
        <v>83</v>
      </c>
      <c r="E32" s="21" t="s">
        <v>43</v>
      </c>
      <c r="F32" s="21">
        <v>2</v>
      </c>
      <c r="G32" s="21">
        <v>3</v>
      </c>
      <c r="H32" s="21"/>
      <c r="K32" s="18" t="s">
        <v>87</v>
      </c>
    </row>
    <row r="33" spans="1:11" ht="30" x14ac:dyDescent="0.25">
      <c r="A33" s="21" t="s">
        <v>54</v>
      </c>
      <c r="B33" s="21" t="s">
        <v>86</v>
      </c>
      <c r="C33" s="22"/>
      <c r="D33" s="21" t="s">
        <v>85</v>
      </c>
      <c r="E33" s="21" t="s">
        <v>43</v>
      </c>
      <c r="F33" s="21">
        <v>2</v>
      </c>
      <c r="G33" s="21">
        <v>3</v>
      </c>
      <c r="H33" s="21"/>
      <c r="K33" s="18" t="s">
        <v>87</v>
      </c>
    </row>
    <row r="34" spans="1:11" ht="30" x14ac:dyDescent="0.25">
      <c r="A34" s="21" t="s">
        <v>54</v>
      </c>
      <c r="B34" s="21" t="s">
        <v>89</v>
      </c>
      <c r="C34" s="22"/>
      <c r="D34" s="21" t="s">
        <v>88</v>
      </c>
      <c r="E34" s="21" t="s">
        <v>43</v>
      </c>
      <c r="F34" s="21">
        <v>2</v>
      </c>
      <c r="G34" s="21">
        <v>3</v>
      </c>
      <c r="H34" s="21"/>
      <c r="K34" s="18" t="s">
        <v>87</v>
      </c>
    </row>
    <row r="35" spans="1:11" x14ac:dyDescent="0.25">
      <c r="A35" s="2"/>
      <c r="B35" s="2"/>
      <c r="C35" s="12"/>
      <c r="D35" s="2"/>
      <c r="E35" s="2"/>
      <c r="F35" s="2"/>
      <c r="G35" s="2"/>
      <c r="H35" s="2"/>
    </row>
    <row r="36" spans="1:11" x14ac:dyDescent="0.25">
      <c r="A36" s="2"/>
      <c r="B36" s="2"/>
      <c r="C36" s="12"/>
      <c r="D36" s="2"/>
      <c r="E36" s="2"/>
      <c r="F36" s="2"/>
      <c r="G36" s="2"/>
      <c r="H36" s="2"/>
    </row>
    <row r="37" spans="1:11" x14ac:dyDescent="0.25">
      <c r="A37" s="47" t="s">
        <v>8</v>
      </c>
      <c r="B37" s="48"/>
      <c r="C37" s="48"/>
      <c r="D37" s="48"/>
      <c r="E37" s="48"/>
      <c r="F37" s="49"/>
      <c r="G37" s="4">
        <f>SUM(G29:G36)</f>
        <v>15</v>
      </c>
      <c r="H37" s="4"/>
    </row>
    <row r="38" spans="1:11" x14ac:dyDescent="0.25">
      <c r="A38" s="47" t="s">
        <v>11</v>
      </c>
      <c r="B38" s="48"/>
      <c r="C38" s="48"/>
      <c r="D38" s="48"/>
      <c r="E38" s="48"/>
      <c r="F38" s="49"/>
      <c r="G38" s="5">
        <f>MIN(15,G37)</f>
        <v>15</v>
      </c>
      <c r="H38" s="4"/>
    </row>
    <row r="40" spans="1:11" ht="33.75" customHeight="1" x14ac:dyDescent="0.25">
      <c r="A40" s="37" t="s">
        <v>12</v>
      </c>
      <c r="B40" s="37"/>
      <c r="C40" s="37"/>
      <c r="D40" s="37"/>
      <c r="E40" s="37"/>
      <c r="F40" s="37"/>
      <c r="G40" s="37"/>
      <c r="H40" s="37"/>
    </row>
    <row r="41" spans="1:11" ht="15.75" customHeight="1" x14ac:dyDescent="0.25">
      <c r="A41" s="38" t="s">
        <v>13</v>
      </c>
      <c r="B41" s="39"/>
      <c r="C41" s="39"/>
      <c r="D41" s="39"/>
      <c r="E41" s="39"/>
      <c r="F41" s="39"/>
      <c r="G41" s="39"/>
      <c r="H41" s="40"/>
    </row>
    <row r="42" spans="1:11" ht="33.75" customHeight="1" x14ac:dyDescent="0.25">
      <c r="A42" s="3" t="s">
        <v>17</v>
      </c>
      <c r="B42" s="3" t="s">
        <v>1</v>
      </c>
      <c r="C42" s="11" t="s">
        <v>2</v>
      </c>
      <c r="D42" s="3" t="s">
        <v>3</v>
      </c>
      <c r="E42" s="3" t="s">
        <v>4</v>
      </c>
      <c r="F42" s="3" t="s">
        <v>5</v>
      </c>
      <c r="G42" s="3" t="s">
        <v>6</v>
      </c>
      <c r="H42" s="3" t="s">
        <v>7</v>
      </c>
    </row>
    <row r="43" spans="1:11" ht="31.5" customHeight="1" x14ac:dyDescent="0.25">
      <c r="A43" s="21" t="s">
        <v>40</v>
      </c>
      <c r="B43" s="21" t="s">
        <v>119</v>
      </c>
      <c r="C43" s="22"/>
      <c r="D43" s="21" t="s">
        <v>59</v>
      </c>
      <c r="E43" s="21" t="s">
        <v>92</v>
      </c>
      <c r="F43" s="23" t="s">
        <v>93</v>
      </c>
      <c r="G43" s="23">
        <v>3</v>
      </c>
      <c r="H43" s="23"/>
      <c r="K43" s="18" t="s">
        <v>78</v>
      </c>
    </row>
    <row r="44" spans="1:11" ht="18" customHeight="1" x14ac:dyDescent="0.25">
      <c r="A44" s="21" t="s">
        <v>60</v>
      </c>
      <c r="B44" s="21" t="s">
        <v>122</v>
      </c>
      <c r="C44" s="22"/>
      <c r="D44" s="21" t="s">
        <v>61</v>
      </c>
      <c r="E44" s="21" t="s">
        <v>92</v>
      </c>
      <c r="F44" s="23" t="s">
        <v>108</v>
      </c>
      <c r="G44" s="23">
        <v>5</v>
      </c>
      <c r="H44" s="23"/>
      <c r="K44" s="18"/>
    </row>
    <row r="45" spans="1:11" ht="19.5" customHeight="1" x14ac:dyDescent="0.25">
      <c r="A45" s="21" t="s">
        <v>60</v>
      </c>
      <c r="B45" s="21" t="s">
        <v>121</v>
      </c>
      <c r="C45" s="22"/>
      <c r="D45" s="21" t="s">
        <v>120</v>
      </c>
      <c r="E45" s="21" t="s">
        <v>92</v>
      </c>
      <c r="F45" s="23" t="s">
        <v>108</v>
      </c>
      <c r="G45" s="23">
        <v>5</v>
      </c>
      <c r="H45" s="23"/>
      <c r="K45" s="18" t="s">
        <v>132</v>
      </c>
    </row>
    <row r="46" spans="1:11" x14ac:dyDescent="0.25">
      <c r="A46" s="21"/>
      <c r="B46" s="21"/>
      <c r="C46" s="22"/>
      <c r="D46" s="21"/>
      <c r="E46" s="21"/>
      <c r="F46" s="21"/>
      <c r="G46" s="21"/>
      <c r="H46" s="21"/>
    </row>
    <row r="47" spans="1:11" x14ac:dyDescent="0.25">
      <c r="A47" s="21"/>
      <c r="B47" s="21"/>
      <c r="C47" s="22"/>
      <c r="D47" s="21"/>
      <c r="E47" s="21"/>
      <c r="F47" s="21"/>
      <c r="G47" s="21"/>
      <c r="H47" s="21"/>
    </row>
    <row r="48" spans="1:11" x14ac:dyDescent="0.25">
      <c r="A48" s="2"/>
      <c r="B48" s="2"/>
      <c r="C48" s="12"/>
      <c r="D48" s="2"/>
      <c r="E48" s="2"/>
      <c r="F48" s="2"/>
      <c r="G48" s="2"/>
      <c r="H48" s="2"/>
    </row>
    <row r="49" spans="1:11" x14ac:dyDescent="0.25">
      <c r="A49" s="2"/>
      <c r="B49" s="2"/>
      <c r="C49" s="12"/>
      <c r="D49" s="2"/>
      <c r="E49" s="2"/>
      <c r="F49" s="2"/>
      <c r="G49" s="2"/>
      <c r="H49" s="2"/>
    </row>
    <row r="50" spans="1:11" ht="30" x14ac:dyDescent="0.25">
      <c r="A50" s="47" t="s">
        <v>8</v>
      </c>
      <c r="B50" s="48"/>
      <c r="C50" s="48"/>
      <c r="D50" s="48"/>
      <c r="E50" s="48"/>
      <c r="F50" s="49"/>
      <c r="G50" s="4">
        <f>SUM(G43:G49)</f>
        <v>13</v>
      </c>
      <c r="H50" s="4"/>
      <c r="I50" s="4" t="str">
        <f>IF(G50&lt;12,"Pótlandó:",IF(G50&lt;15,"Pótolhat",""))</f>
        <v>Pótolhat</v>
      </c>
      <c r="J50" s="4" t="str">
        <f>IF(G50&lt;12,MAX(0,12-G50),"")</f>
        <v/>
      </c>
      <c r="K50" s="1" t="s">
        <v>79</v>
      </c>
    </row>
    <row r="51" spans="1:11" x14ac:dyDescent="0.25">
      <c r="A51" s="47" t="s">
        <v>11</v>
      </c>
      <c r="B51" s="48"/>
      <c r="C51" s="48"/>
      <c r="D51" s="48"/>
      <c r="E51" s="48"/>
      <c r="F51" s="49"/>
      <c r="G51" s="5">
        <f>MIN(15,G50)</f>
        <v>13</v>
      </c>
      <c r="H51" s="4"/>
    </row>
    <row r="53" spans="1:11" ht="48.75" customHeight="1" x14ac:dyDescent="0.25">
      <c r="A53" s="37" t="s">
        <v>74</v>
      </c>
      <c r="B53" s="37"/>
      <c r="C53" s="37"/>
      <c r="D53" s="37"/>
      <c r="E53" s="37"/>
      <c r="F53" s="37"/>
      <c r="G53" s="37"/>
      <c r="H53" s="37"/>
    </row>
    <row r="54" spans="1:11" ht="15.75" customHeight="1" x14ac:dyDescent="0.25">
      <c r="A54" s="38" t="s">
        <v>13</v>
      </c>
      <c r="B54" s="39"/>
      <c r="C54" s="39"/>
      <c r="D54" s="39"/>
      <c r="E54" s="39"/>
      <c r="F54" s="39"/>
      <c r="G54" s="39"/>
      <c r="H54" s="40"/>
    </row>
    <row r="55" spans="1:11" ht="33.75" customHeight="1" x14ac:dyDescent="0.25">
      <c r="A55" s="3" t="s">
        <v>17</v>
      </c>
      <c r="B55" s="3" t="s">
        <v>1</v>
      </c>
      <c r="C55" s="11" t="s">
        <v>2</v>
      </c>
      <c r="D55" s="3" t="s">
        <v>3</v>
      </c>
      <c r="E55" s="3" t="s">
        <v>4</v>
      </c>
      <c r="F55" s="3" t="s">
        <v>5</v>
      </c>
      <c r="G55" s="3" t="s">
        <v>6</v>
      </c>
      <c r="H55" s="3" t="s">
        <v>7</v>
      </c>
    </row>
    <row r="56" spans="1:11" ht="45" x14ac:dyDescent="0.25">
      <c r="A56" s="14" t="s">
        <v>31</v>
      </c>
      <c r="B56" s="14" t="s">
        <v>62</v>
      </c>
      <c r="C56" s="16"/>
      <c r="D56" s="14" t="s">
        <v>63</v>
      </c>
      <c r="E56" s="19" t="s">
        <v>123</v>
      </c>
      <c r="F56" s="14">
        <v>2</v>
      </c>
      <c r="G56" s="14">
        <v>2</v>
      </c>
      <c r="H56" s="14"/>
    </row>
    <row r="57" spans="1:11" ht="19.5" customHeight="1" x14ac:dyDescent="0.25">
      <c r="A57" s="14" t="s">
        <v>29</v>
      </c>
      <c r="B57" s="14" t="s">
        <v>64</v>
      </c>
      <c r="C57" s="16"/>
      <c r="D57" s="14" t="s">
        <v>65</v>
      </c>
      <c r="E57" s="14" t="s">
        <v>43</v>
      </c>
      <c r="F57" s="14">
        <v>2</v>
      </c>
      <c r="G57" s="14">
        <v>2</v>
      </c>
      <c r="H57" s="14"/>
    </row>
    <row r="58" spans="1:11" ht="30" x14ac:dyDescent="0.25">
      <c r="A58" s="14" t="s">
        <v>30</v>
      </c>
      <c r="B58" s="14" t="s">
        <v>66</v>
      </c>
      <c r="C58" s="16"/>
      <c r="D58" s="14" t="s">
        <v>67</v>
      </c>
      <c r="E58" s="19" t="s">
        <v>123</v>
      </c>
      <c r="F58" s="14">
        <v>4</v>
      </c>
      <c r="G58" s="14">
        <v>4</v>
      </c>
      <c r="H58" s="14"/>
    </row>
    <row r="59" spans="1:11" ht="30" x14ac:dyDescent="0.25">
      <c r="A59" s="14" t="s">
        <v>29</v>
      </c>
      <c r="B59" s="14" t="s">
        <v>68</v>
      </c>
      <c r="C59" s="16"/>
      <c r="D59" s="14" t="s">
        <v>69</v>
      </c>
      <c r="E59" s="19" t="s">
        <v>123</v>
      </c>
      <c r="F59" s="14">
        <v>4</v>
      </c>
      <c r="G59" s="14">
        <v>4</v>
      </c>
      <c r="H59" s="14"/>
    </row>
    <row r="60" spans="1:11" ht="20.25" customHeight="1" x14ac:dyDescent="0.25">
      <c r="A60" s="14" t="s">
        <v>29</v>
      </c>
      <c r="B60" s="14" t="s">
        <v>70</v>
      </c>
      <c r="C60" s="16"/>
      <c r="D60" s="14" t="s">
        <v>71</v>
      </c>
      <c r="E60" s="14" t="s">
        <v>44</v>
      </c>
      <c r="F60" s="14">
        <v>2</v>
      </c>
      <c r="G60" s="14">
        <v>2</v>
      </c>
      <c r="H60" s="14"/>
    </row>
    <row r="61" spans="1:11" x14ac:dyDescent="0.25">
      <c r="A61" s="2"/>
      <c r="B61" s="2"/>
      <c r="C61" s="12"/>
      <c r="D61" s="2"/>
      <c r="E61" s="2"/>
      <c r="F61" s="2"/>
      <c r="G61" s="2"/>
      <c r="H61" s="2"/>
    </row>
    <row r="62" spans="1:11" x14ac:dyDescent="0.25">
      <c r="A62" s="2"/>
      <c r="B62" s="2"/>
      <c r="C62" s="12"/>
      <c r="D62" s="2"/>
      <c r="E62" s="2"/>
      <c r="F62" s="2"/>
      <c r="G62" s="2"/>
      <c r="H62" s="2"/>
    </row>
    <row r="63" spans="1:11" x14ac:dyDescent="0.25">
      <c r="A63" s="47" t="s">
        <v>8</v>
      </c>
      <c r="B63" s="48"/>
      <c r="C63" s="48"/>
      <c r="D63" s="48"/>
      <c r="E63" s="48"/>
      <c r="F63" s="49"/>
      <c r="G63" s="4">
        <f>SUM(G56:G62)</f>
        <v>14</v>
      </c>
      <c r="H63" s="4"/>
      <c r="I63" s="4" t="str">
        <f>IF(G63&lt;12,"Pótlandó:",IF(G63&lt;15,"Pótolhat",""))</f>
        <v>Pótolhat</v>
      </c>
      <c r="J63" s="4" t="str">
        <f>IF(G63&lt;12,MAX(0,12-G63),"")</f>
        <v/>
      </c>
    </row>
    <row r="64" spans="1:11" x14ac:dyDescent="0.25">
      <c r="A64" s="47" t="s">
        <v>11</v>
      </c>
      <c r="B64" s="48"/>
      <c r="C64" s="48"/>
      <c r="D64" s="48"/>
      <c r="E64" s="48"/>
      <c r="F64" s="49"/>
      <c r="G64" s="5">
        <f>MIN(15,G63)</f>
        <v>14</v>
      </c>
      <c r="H64" s="4"/>
    </row>
    <row r="66" spans="1:11" ht="48.75" customHeight="1" x14ac:dyDescent="0.25">
      <c r="A66" s="37" t="s">
        <v>75</v>
      </c>
      <c r="B66" s="37"/>
      <c r="C66" s="37"/>
      <c r="D66" s="37"/>
      <c r="E66" s="37"/>
      <c r="F66" s="37"/>
      <c r="G66" s="37"/>
      <c r="H66" s="37"/>
    </row>
    <row r="67" spans="1:11" ht="15.75" x14ac:dyDescent="0.25">
      <c r="A67" s="38" t="s">
        <v>13</v>
      </c>
      <c r="B67" s="39"/>
      <c r="C67" s="39"/>
      <c r="D67" s="39"/>
      <c r="E67" s="39"/>
      <c r="F67" s="39"/>
      <c r="G67" s="39"/>
      <c r="H67" s="40"/>
    </row>
    <row r="68" spans="1:11" ht="45" x14ac:dyDescent="0.25">
      <c r="A68" s="3" t="s">
        <v>17</v>
      </c>
      <c r="B68" s="3" t="s">
        <v>1</v>
      </c>
      <c r="C68" s="11" t="s">
        <v>2</v>
      </c>
      <c r="D68" s="3" t="s">
        <v>3</v>
      </c>
      <c r="E68" s="3" t="s">
        <v>4</v>
      </c>
      <c r="F68" s="3" t="s">
        <v>5</v>
      </c>
      <c r="G68" s="3" t="s">
        <v>6</v>
      </c>
      <c r="H68" s="3" t="s">
        <v>7</v>
      </c>
    </row>
    <row r="69" spans="1:11" x14ac:dyDescent="0.25">
      <c r="A69" s="2"/>
      <c r="B69" s="2"/>
      <c r="C69" s="12"/>
      <c r="D69" s="2"/>
      <c r="E69" s="2"/>
      <c r="F69" s="2"/>
      <c r="G69" s="2"/>
      <c r="H69" s="2"/>
    </row>
    <row r="70" spans="1:11" x14ac:dyDescent="0.25">
      <c r="A70" s="2"/>
      <c r="B70" s="2"/>
      <c r="C70" s="12"/>
      <c r="D70" s="2"/>
      <c r="E70" s="2"/>
      <c r="F70" s="2"/>
      <c r="G70" s="2"/>
      <c r="H70" s="2"/>
    </row>
    <row r="71" spans="1:11" x14ac:dyDescent="0.25">
      <c r="A71" s="2"/>
      <c r="B71" s="2"/>
      <c r="C71" s="12"/>
      <c r="D71" s="2"/>
      <c r="E71" s="2"/>
      <c r="F71" s="2"/>
      <c r="G71" s="2"/>
      <c r="H71" s="2"/>
    </row>
    <row r="72" spans="1:11" ht="30" x14ac:dyDescent="0.25">
      <c r="A72" s="47" t="s">
        <v>8</v>
      </c>
      <c r="B72" s="48"/>
      <c r="C72" s="48"/>
      <c r="D72" s="48"/>
      <c r="E72" s="48"/>
      <c r="F72" s="49"/>
      <c r="G72" s="4">
        <f>SUM(G69:G71)</f>
        <v>0</v>
      </c>
      <c r="H72" s="4"/>
      <c r="I72" s="4" t="str">
        <f>IF(G72&lt;12,"Pótlandó:",IF(G72&lt;15,"Pótolhat",""))</f>
        <v>Pótlandó:</v>
      </c>
      <c r="J72" s="4">
        <f>IF(G72&lt;12,MAX(0,12-G72),"")</f>
        <v>12</v>
      </c>
      <c r="K72" s="17" t="s">
        <v>80</v>
      </c>
    </row>
    <row r="73" spans="1:11" x14ac:dyDescent="0.25">
      <c r="A73" s="47" t="s">
        <v>11</v>
      </c>
      <c r="B73" s="48"/>
      <c r="C73" s="48"/>
      <c r="D73" s="48"/>
      <c r="E73" s="48"/>
      <c r="F73" s="49"/>
      <c r="G73" s="5">
        <f>MIN(15,G72)</f>
        <v>0</v>
      </c>
      <c r="H73" s="4"/>
    </row>
    <row r="75" spans="1:11" ht="18.75" x14ac:dyDescent="0.25">
      <c r="A75" s="55" t="s">
        <v>72</v>
      </c>
      <c r="B75" s="56"/>
      <c r="C75" s="56"/>
      <c r="D75" s="56"/>
      <c r="E75" s="56"/>
      <c r="F75" s="57"/>
      <c r="G75" s="6">
        <f>G24+G38+G51+G64+G73</f>
        <v>62</v>
      </c>
      <c r="H75" s="7"/>
      <c r="I75" s="34" t="s">
        <v>73</v>
      </c>
      <c r="J75" s="35">
        <f>MAX(MAX(0,65-(G24+G51+G64+G73)),SUM(J23,J50,J63,J72))</f>
        <v>18</v>
      </c>
      <c r="K75" s="33" t="s">
        <v>131</v>
      </c>
    </row>
    <row r="76" spans="1:11" ht="18.75" x14ac:dyDescent="0.25">
      <c r="A76" s="41" t="str">
        <f>IF(G75&lt;50,"Nincs elegendő kredit a jelentkezéshez",IF(J75&gt;0,"Bizonyos kurzusokat pótolni kell","Korlátozás nélkül felvehető"))</f>
        <v>Bizonyos kurzusokat pótolni kell</v>
      </c>
      <c r="B76" s="42"/>
      <c r="C76" s="42"/>
      <c r="D76" s="42"/>
      <c r="E76" s="42"/>
      <c r="F76" s="42"/>
      <c r="G76" s="42"/>
      <c r="H76" s="43"/>
      <c r="I76" s="34"/>
      <c r="J76" s="36"/>
      <c r="K76" s="33"/>
    </row>
    <row r="79" spans="1:11" x14ac:dyDescent="0.25">
      <c r="A79" s="52"/>
      <c r="B79" s="52"/>
      <c r="C79" s="52"/>
      <c r="E79" s="52"/>
      <c r="F79" s="52"/>
      <c r="G79" s="52"/>
      <c r="H79" s="52"/>
    </row>
    <row r="80" spans="1:11" x14ac:dyDescent="0.25">
      <c r="A80" s="53" t="s">
        <v>15</v>
      </c>
      <c r="B80" s="54"/>
      <c r="C80" s="54"/>
      <c r="E80" s="54" t="s">
        <v>16</v>
      </c>
      <c r="F80" s="54"/>
      <c r="G80" s="54"/>
      <c r="H80" s="54"/>
    </row>
  </sheetData>
  <mergeCells count="33">
    <mergeCell ref="A79:C79"/>
    <mergeCell ref="A80:C80"/>
    <mergeCell ref="E79:H79"/>
    <mergeCell ref="E80:H80"/>
    <mergeCell ref="A64:F64"/>
    <mergeCell ref="A67:H67"/>
    <mergeCell ref="A72:F72"/>
    <mergeCell ref="A73:F73"/>
    <mergeCell ref="A75:F75"/>
    <mergeCell ref="A1:H1"/>
    <mergeCell ref="B3:H3"/>
    <mergeCell ref="A23:F23"/>
    <mergeCell ref="A54:H54"/>
    <mergeCell ref="A63:F63"/>
    <mergeCell ref="A24:F24"/>
    <mergeCell ref="A26:H26"/>
    <mergeCell ref="A27:H27"/>
    <mergeCell ref="A37:F37"/>
    <mergeCell ref="A38:F38"/>
    <mergeCell ref="A40:H40"/>
    <mergeCell ref="B5:H5"/>
    <mergeCell ref="A41:H41"/>
    <mergeCell ref="A50:F50"/>
    <mergeCell ref="A51:F51"/>
    <mergeCell ref="B4:H4"/>
    <mergeCell ref="K75:K76"/>
    <mergeCell ref="I75:I76"/>
    <mergeCell ref="J75:J76"/>
    <mergeCell ref="A7:H7"/>
    <mergeCell ref="A53:H53"/>
    <mergeCell ref="A66:H66"/>
    <mergeCell ref="A8:H8"/>
    <mergeCell ref="A76:H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"/>
    </sheetView>
  </sheetViews>
  <sheetFormatPr defaultRowHeight="15" x14ac:dyDescent="0.25"/>
  <cols>
    <col min="1" max="1" width="20.85546875" style="13" customWidth="1"/>
    <col min="2" max="2" width="9.140625" style="13"/>
    <col min="3" max="3" width="12.28515625" style="13" customWidth="1"/>
    <col min="4" max="4" width="27.42578125" style="13" customWidth="1"/>
    <col min="5" max="5" width="9.140625" style="13"/>
    <col min="6" max="6" width="8.5703125" style="13" customWidth="1"/>
    <col min="7" max="7" width="9.140625" style="13"/>
    <col min="8" max="8" width="13" style="13" customWidth="1"/>
    <col min="9" max="9" width="4.140625" style="13" bestFit="1" customWidth="1"/>
    <col min="10" max="10" width="34.42578125" style="13" customWidth="1"/>
    <col min="11" max="16384" width="9.140625" style="13"/>
  </cols>
  <sheetData>
    <row r="1" spans="1:10" ht="28.5" x14ac:dyDescent="0.25">
      <c r="A1" s="44" t="s">
        <v>163</v>
      </c>
      <c r="B1" s="44"/>
      <c r="C1" s="44"/>
      <c r="D1" s="44"/>
      <c r="E1" s="44"/>
      <c r="F1" s="44"/>
      <c r="G1" s="44"/>
    </row>
    <row r="2" spans="1:10" ht="34.5" customHeight="1" x14ac:dyDescent="0.25">
      <c r="A2" s="58" t="s">
        <v>27</v>
      </c>
      <c r="B2" s="58"/>
      <c r="C2" s="58"/>
      <c r="D2" s="58"/>
      <c r="E2" s="58"/>
      <c r="F2" s="58"/>
      <c r="G2" s="58"/>
    </row>
    <row r="4" spans="1:10" ht="33.75" customHeight="1" x14ac:dyDescent="0.25">
      <c r="A4" s="37" t="s">
        <v>82</v>
      </c>
      <c r="B4" s="37"/>
      <c r="C4" s="37"/>
      <c r="D4" s="37"/>
      <c r="E4" s="37"/>
      <c r="F4" s="37"/>
      <c r="G4" s="37"/>
    </row>
    <row r="5" spans="1:10" ht="33.75" customHeight="1" x14ac:dyDescent="0.25">
      <c r="A5" s="3" t="s">
        <v>17</v>
      </c>
      <c r="B5" s="3" t="s">
        <v>1</v>
      </c>
      <c r="C5" s="11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10" x14ac:dyDescent="0.25">
      <c r="A6" s="14"/>
      <c r="B6" s="14"/>
      <c r="C6" s="16"/>
      <c r="D6" s="14"/>
      <c r="E6" s="14"/>
      <c r="F6" s="14"/>
      <c r="G6" s="14"/>
    </row>
    <row r="7" spans="1:10" x14ac:dyDescent="0.25">
      <c r="A7" s="14"/>
      <c r="B7" s="14"/>
      <c r="C7" s="16"/>
      <c r="D7" s="14"/>
      <c r="E7" s="14"/>
      <c r="F7" s="14"/>
      <c r="G7" s="14"/>
    </row>
    <row r="8" spans="1:10" x14ac:dyDescent="0.25">
      <c r="A8" s="47"/>
      <c r="B8" s="48"/>
      <c r="C8" s="48"/>
      <c r="D8" s="48"/>
      <c r="E8" s="48"/>
      <c r="F8" s="49"/>
      <c r="G8" s="4"/>
      <c r="H8" s="4" t="str">
        <f>Jegyzék!I23</f>
        <v/>
      </c>
      <c r="I8" s="4" t="str">
        <f>Jegyzék!J23</f>
        <v/>
      </c>
    </row>
    <row r="10" spans="1:10" ht="31.5" customHeight="1" x14ac:dyDescent="0.25">
      <c r="A10" s="37" t="s">
        <v>12</v>
      </c>
      <c r="B10" s="37"/>
      <c r="C10" s="37"/>
      <c r="D10" s="37"/>
      <c r="E10" s="37"/>
      <c r="F10" s="37"/>
      <c r="G10" s="37"/>
    </row>
    <row r="11" spans="1:10" ht="45" x14ac:dyDescent="0.25">
      <c r="A11" s="3" t="s">
        <v>17</v>
      </c>
      <c r="B11" s="3" t="s">
        <v>1</v>
      </c>
      <c r="C11" s="11" t="s">
        <v>2</v>
      </c>
      <c r="D11" s="3" t="s">
        <v>3</v>
      </c>
      <c r="E11" s="3" t="s">
        <v>4</v>
      </c>
      <c r="F11" s="3" t="s">
        <v>5</v>
      </c>
      <c r="G11" s="3" t="s">
        <v>6</v>
      </c>
    </row>
    <row r="12" spans="1:10" ht="30" x14ac:dyDescent="0.25">
      <c r="A12" s="21" t="s">
        <v>40</v>
      </c>
      <c r="B12" s="21" t="s">
        <v>90</v>
      </c>
      <c r="C12" s="22" t="s">
        <v>91</v>
      </c>
      <c r="D12" s="21" t="s">
        <v>20</v>
      </c>
      <c r="E12" s="21" t="s">
        <v>92</v>
      </c>
      <c r="F12" s="23" t="s">
        <v>93</v>
      </c>
      <c r="G12" s="21">
        <v>4</v>
      </c>
    </row>
    <row r="13" spans="1:10" ht="30" x14ac:dyDescent="0.25">
      <c r="A13" s="25" t="s">
        <v>40</v>
      </c>
      <c r="B13" s="25" t="s">
        <v>94</v>
      </c>
      <c r="C13" s="26" t="s">
        <v>91</v>
      </c>
      <c r="D13" s="25" t="s">
        <v>21</v>
      </c>
      <c r="E13" s="25" t="s">
        <v>92</v>
      </c>
      <c r="F13" s="27" t="s">
        <v>93</v>
      </c>
      <c r="G13" s="25">
        <v>4</v>
      </c>
      <c r="J13" s="18" t="s">
        <v>81</v>
      </c>
    </row>
    <row r="14" spans="1:10" ht="30" x14ac:dyDescent="0.25">
      <c r="A14" s="21" t="s">
        <v>40</v>
      </c>
      <c r="B14" s="21" t="s">
        <v>95</v>
      </c>
      <c r="C14" s="22" t="s">
        <v>91</v>
      </c>
      <c r="D14" s="21" t="s">
        <v>22</v>
      </c>
      <c r="E14" s="21" t="s">
        <v>92</v>
      </c>
      <c r="F14" s="23" t="s">
        <v>93</v>
      </c>
      <c r="G14" s="21">
        <v>4</v>
      </c>
    </row>
    <row r="15" spans="1:10" ht="30" x14ac:dyDescent="0.25">
      <c r="A15" s="21" t="s">
        <v>40</v>
      </c>
      <c r="B15" s="21" t="s">
        <v>96</v>
      </c>
      <c r="C15" s="22" t="s">
        <v>97</v>
      </c>
      <c r="D15" s="21" t="s">
        <v>23</v>
      </c>
      <c r="E15" s="21" t="s">
        <v>92</v>
      </c>
      <c r="F15" s="23" t="s">
        <v>93</v>
      </c>
      <c r="G15" s="21">
        <v>4</v>
      </c>
    </row>
    <row r="16" spans="1:10" ht="47.25" customHeight="1" x14ac:dyDescent="0.25">
      <c r="A16" s="25" t="s">
        <v>39</v>
      </c>
      <c r="B16" s="25" t="s">
        <v>98</v>
      </c>
      <c r="C16" s="26" t="s">
        <v>91</v>
      </c>
      <c r="D16" s="25" t="s">
        <v>24</v>
      </c>
      <c r="E16" s="25" t="s">
        <v>92</v>
      </c>
      <c r="F16" s="27" t="s">
        <v>93</v>
      </c>
      <c r="G16" s="25">
        <v>7</v>
      </c>
      <c r="J16" s="18" t="s">
        <v>133</v>
      </c>
    </row>
    <row r="17" spans="1:10" x14ac:dyDescent="0.25">
      <c r="A17" s="21" t="s">
        <v>39</v>
      </c>
      <c r="B17" s="21" t="s">
        <v>99</v>
      </c>
      <c r="C17" s="22" t="s">
        <v>97</v>
      </c>
      <c r="D17" s="21" t="s">
        <v>25</v>
      </c>
      <c r="E17" s="21" t="s">
        <v>92</v>
      </c>
      <c r="F17" s="23" t="s">
        <v>93</v>
      </c>
      <c r="G17" s="21">
        <v>4</v>
      </c>
    </row>
    <row r="18" spans="1:10" ht="30" x14ac:dyDescent="0.25">
      <c r="A18" s="25" t="s">
        <v>39</v>
      </c>
      <c r="B18" s="25" t="s">
        <v>100</v>
      </c>
      <c r="C18" s="26" t="s">
        <v>97</v>
      </c>
      <c r="D18" s="25" t="s">
        <v>101</v>
      </c>
      <c r="E18" s="25" t="s">
        <v>92</v>
      </c>
      <c r="F18" s="27" t="s">
        <v>102</v>
      </c>
      <c r="G18" s="25">
        <v>10</v>
      </c>
      <c r="J18" s="18" t="s">
        <v>81</v>
      </c>
    </row>
    <row r="19" spans="1:10" ht="21" customHeight="1" x14ac:dyDescent="0.25">
      <c r="A19" s="21" t="s">
        <v>41</v>
      </c>
      <c r="B19" s="21" t="s">
        <v>103</v>
      </c>
      <c r="C19" s="22" t="s">
        <v>91</v>
      </c>
      <c r="D19" s="21" t="s">
        <v>26</v>
      </c>
      <c r="E19" s="21" t="s">
        <v>92</v>
      </c>
      <c r="F19" s="23" t="s">
        <v>104</v>
      </c>
      <c r="G19" s="21">
        <v>7</v>
      </c>
    </row>
    <row r="20" spans="1:10" x14ac:dyDescent="0.25">
      <c r="A20" s="14"/>
      <c r="B20" s="14"/>
      <c r="C20" s="16"/>
      <c r="D20" s="14"/>
      <c r="E20" s="14"/>
      <c r="F20" s="24"/>
      <c r="G20" s="14"/>
    </row>
    <row r="21" spans="1:10" x14ac:dyDescent="0.25">
      <c r="A21" s="14"/>
      <c r="B21" s="14"/>
      <c r="C21" s="16"/>
      <c r="D21" s="14"/>
      <c r="E21" s="14"/>
      <c r="F21" s="14"/>
      <c r="G21" s="14"/>
    </row>
    <row r="22" spans="1:10" x14ac:dyDescent="0.25">
      <c r="A22" s="47"/>
      <c r="B22" s="48"/>
      <c r="C22" s="48"/>
      <c r="D22" s="48"/>
      <c r="E22" s="48"/>
      <c r="F22" s="49"/>
      <c r="G22" s="4"/>
      <c r="H22" s="4" t="str">
        <f>Jegyzék!I50</f>
        <v>Pótolhat</v>
      </c>
      <c r="I22" s="4" t="str">
        <f>Jegyzék!J50</f>
        <v/>
      </c>
    </row>
    <row r="24" spans="1:10" ht="54.75" customHeight="1" x14ac:dyDescent="0.25">
      <c r="A24" s="37" t="s">
        <v>74</v>
      </c>
      <c r="B24" s="37"/>
      <c r="C24" s="37"/>
      <c r="D24" s="37"/>
      <c r="E24" s="37"/>
      <c r="F24" s="37"/>
      <c r="G24" s="37"/>
    </row>
    <row r="25" spans="1:10" ht="45" x14ac:dyDescent="0.25">
      <c r="A25" s="3" t="s">
        <v>17</v>
      </c>
      <c r="B25" s="3" t="s">
        <v>1</v>
      </c>
      <c r="C25" s="11" t="s">
        <v>2</v>
      </c>
      <c r="D25" s="3" t="s">
        <v>3</v>
      </c>
      <c r="E25" s="3" t="s">
        <v>4</v>
      </c>
      <c r="F25" s="3" t="s">
        <v>5</v>
      </c>
      <c r="G25" s="3" t="s">
        <v>6</v>
      </c>
    </row>
    <row r="26" spans="1:10" ht="30" x14ac:dyDescent="0.25">
      <c r="A26" s="29" t="s">
        <v>137</v>
      </c>
      <c r="B26" s="29" t="s">
        <v>138</v>
      </c>
      <c r="C26" s="30" t="s">
        <v>97</v>
      </c>
      <c r="D26" s="29" t="s">
        <v>139</v>
      </c>
      <c r="E26" s="29" t="s">
        <v>92</v>
      </c>
      <c r="F26" s="31">
        <v>3</v>
      </c>
      <c r="G26" s="31">
        <v>3</v>
      </c>
    </row>
    <row r="27" spans="1:10" ht="30" x14ac:dyDescent="0.25">
      <c r="A27" s="21" t="s">
        <v>140</v>
      </c>
      <c r="B27" s="21" t="s">
        <v>141</v>
      </c>
      <c r="C27" s="22" t="s">
        <v>91</v>
      </c>
      <c r="D27" s="21" t="s">
        <v>142</v>
      </c>
      <c r="E27" s="21" t="s">
        <v>92</v>
      </c>
      <c r="F27" s="23" t="s">
        <v>93</v>
      </c>
      <c r="G27" s="23">
        <v>4</v>
      </c>
    </row>
    <row r="28" spans="1:10" ht="30" x14ac:dyDescent="0.25">
      <c r="A28" s="21" t="s">
        <v>140</v>
      </c>
      <c r="B28" s="21" t="s">
        <v>143</v>
      </c>
      <c r="C28" s="22" t="s">
        <v>97</v>
      </c>
      <c r="D28" s="21" t="s">
        <v>144</v>
      </c>
      <c r="E28" s="21" t="s">
        <v>92</v>
      </c>
      <c r="F28" s="23" t="s">
        <v>93</v>
      </c>
      <c r="G28" s="23">
        <v>4</v>
      </c>
    </row>
    <row r="29" spans="1:10" x14ac:dyDescent="0.25">
      <c r="A29" s="21" t="s">
        <v>28</v>
      </c>
      <c r="B29" s="21" t="s">
        <v>145</v>
      </c>
      <c r="C29" s="22" t="s">
        <v>97</v>
      </c>
      <c r="D29" s="21" t="s">
        <v>146</v>
      </c>
      <c r="E29" s="21" t="s">
        <v>92</v>
      </c>
      <c r="F29" s="23" t="s">
        <v>93</v>
      </c>
      <c r="G29" s="23">
        <v>4</v>
      </c>
    </row>
    <row r="30" spans="1:10" ht="30" x14ac:dyDescent="0.25">
      <c r="A30" s="25" t="s">
        <v>29</v>
      </c>
      <c r="B30" s="25" t="s">
        <v>147</v>
      </c>
      <c r="C30" s="26" t="s">
        <v>97</v>
      </c>
      <c r="D30" s="25" t="s">
        <v>148</v>
      </c>
      <c r="E30" s="25" t="s">
        <v>123</v>
      </c>
      <c r="F30" s="27">
        <v>4</v>
      </c>
      <c r="G30" s="27">
        <v>4</v>
      </c>
    </row>
    <row r="31" spans="1:10" ht="30" x14ac:dyDescent="0.25">
      <c r="A31" s="25" t="s">
        <v>30</v>
      </c>
      <c r="B31" s="25" t="s">
        <v>149</v>
      </c>
      <c r="C31" s="26" t="s">
        <v>107</v>
      </c>
      <c r="D31" s="25" t="s">
        <v>150</v>
      </c>
      <c r="E31" s="25" t="s">
        <v>123</v>
      </c>
      <c r="F31" s="27">
        <v>4</v>
      </c>
      <c r="G31" s="27">
        <v>3</v>
      </c>
    </row>
    <row r="32" spans="1:10" ht="30" x14ac:dyDescent="0.25">
      <c r="A32" s="21" t="s">
        <v>31</v>
      </c>
      <c r="B32" s="21" t="s">
        <v>151</v>
      </c>
      <c r="C32" s="22" t="s">
        <v>107</v>
      </c>
      <c r="D32" s="21" t="s">
        <v>152</v>
      </c>
      <c r="E32" s="21" t="s">
        <v>92</v>
      </c>
      <c r="F32" s="23" t="s">
        <v>108</v>
      </c>
      <c r="G32" s="23">
        <v>5</v>
      </c>
    </row>
    <row r="33" spans="1:9" ht="30" x14ac:dyDescent="0.25">
      <c r="A33" s="29" t="s">
        <v>31</v>
      </c>
      <c r="B33" s="29" t="s">
        <v>153</v>
      </c>
      <c r="C33" s="30" t="s">
        <v>154</v>
      </c>
      <c r="D33" s="29" t="s">
        <v>155</v>
      </c>
      <c r="E33" s="29" t="s">
        <v>92</v>
      </c>
      <c r="F33" s="31">
        <v>5</v>
      </c>
      <c r="G33" s="31">
        <v>5</v>
      </c>
    </row>
    <row r="34" spans="1:9" x14ac:dyDescent="0.25">
      <c r="A34" s="28" t="s">
        <v>156</v>
      </c>
      <c r="B34" s="21" t="s">
        <v>157</v>
      </c>
      <c r="C34" s="22" t="s">
        <v>97</v>
      </c>
      <c r="D34" s="21" t="s">
        <v>158</v>
      </c>
      <c r="E34" s="21" t="s">
        <v>92</v>
      </c>
      <c r="F34" s="23" t="s">
        <v>108</v>
      </c>
      <c r="G34" s="23">
        <v>5</v>
      </c>
    </row>
    <row r="35" spans="1:9" x14ac:dyDescent="0.25">
      <c r="A35" s="14"/>
      <c r="B35" s="14"/>
      <c r="C35" s="16"/>
      <c r="D35" s="14"/>
      <c r="E35" s="14"/>
      <c r="F35" s="14"/>
      <c r="G35" s="14"/>
    </row>
    <row r="36" spans="1:9" x14ac:dyDescent="0.25">
      <c r="A36" s="47"/>
      <c r="B36" s="48"/>
      <c r="C36" s="48"/>
      <c r="D36" s="48"/>
      <c r="E36" s="48"/>
      <c r="F36" s="49"/>
      <c r="G36" s="4"/>
      <c r="H36" s="4" t="str">
        <f>Jegyzék!I63</f>
        <v>Pótolhat</v>
      </c>
      <c r="I36" s="4" t="str">
        <f>Jegyzék!J63</f>
        <v/>
      </c>
    </row>
    <row r="38" spans="1:9" ht="51.75" customHeight="1" x14ac:dyDescent="0.25">
      <c r="A38" s="37" t="s">
        <v>75</v>
      </c>
      <c r="B38" s="37"/>
      <c r="C38" s="37"/>
      <c r="D38" s="37"/>
      <c r="E38" s="37"/>
      <c r="F38" s="37"/>
      <c r="G38" s="37"/>
    </row>
    <row r="39" spans="1:9" ht="45" x14ac:dyDescent="0.25">
      <c r="A39" s="3" t="s">
        <v>17</v>
      </c>
      <c r="B39" s="3" t="s">
        <v>1</v>
      </c>
      <c r="C39" s="11" t="s">
        <v>2</v>
      </c>
      <c r="D39" s="3" t="s">
        <v>3</v>
      </c>
      <c r="E39" s="3" t="s">
        <v>4</v>
      </c>
      <c r="F39" s="3" t="s">
        <v>5</v>
      </c>
      <c r="G39" s="3" t="s">
        <v>6</v>
      </c>
    </row>
    <row r="40" spans="1:9" x14ac:dyDescent="0.25">
      <c r="A40" s="19" t="s">
        <v>37</v>
      </c>
      <c r="B40" s="19" t="s">
        <v>105</v>
      </c>
      <c r="C40" s="20" t="s">
        <v>97</v>
      </c>
      <c r="D40" s="19" t="s">
        <v>32</v>
      </c>
      <c r="E40" s="19" t="s">
        <v>92</v>
      </c>
      <c r="F40" s="19" t="s">
        <v>93</v>
      </c>
      <c r="G40" s="19">
        <v>4</v>
      </c>
    </row>
    <row r="41" spans="1:9" x14ac:dyDescent="0.25">
      <c r="A41" s="19" t="s">
        <v>37</v>
      </c>
      <c r="B41" s="19" t="s">
        <v>106</v>
      </c>
      <c r="C41" s="20" t="s">
        <v>107</v>
      </c>
      <c r="D41" s="19" t="s">
        <v>33</v>
      </c>
      <c r="E41" s="19" t="s">
        <v>92</v>
      </c>
      <c r="F41" s="19" t="s">
        <v>108</v>
      </c>
      <c r="G41" s="19">
        <v>5</v>
      </c>
    </row>
    <row r="42" spans="1:9" ht="75" x14ac:dyDescent="0.25">
      <c r="A42" s="19" t="s">
        <v>38</v>
      </c>
      <c r="B42" s="19" t="s">
        <v>109</v>
      </c>
      <c r="C42" s="20" t="s">
        <v>97</v>
      </c>
      <c r="D42" s="19" t="s">
        <v>34</v>
      </c>
      <c r="E42" s="19" t="s">
        <v>92</v>
      </c>
      <c r="F42" s="19" t="s">
        <v>93</v>
      </c>
      <c r="G42" s="19">
        <v>4</v>
      </c>
    </row>
    <row r="43" spans="1:9" x14ac:dyDescent="0.25">
      <c r="A43" s="19" t="s">
        <v>77</v>
      </c>
      <c r="B43" s="19" t="s">
        <v>110</v>
      </c>
      <c r="C43" s="20" t="s">
        <v>107</v>
      </c>
      <c r="D43" s="19" t="s">
        <v>35</v>
      </c>
      <c r="E43" s="19" t="s">
        <v>92</v>
      </c>
      <c r="F43" s="19" t="s">
        <v>93</v>
      </c>
      <c r="G43" s="19">
        <v>4</v>
      </c>
    </row>
    <row r="44" spans="1:9" ht="30" x14ac:dyDescent="0.25">
      <c r="A44" s="19" t="s">
        <v>76</v>
      </c>
      <c r="B44" s="19" t="s">
        <v>111</v>
      </c>
      <c r="C44" s="20" t="s">
        <v>97</v>
      </c>
      <c r="D44" s="19" t="s">
        <v>36</v>
      </c>
      <c r="E44" s="19" t="s">
        <v>92</v>
      </c>
      <c r="F44" s="19" t="s">
        <v>93</v>
      </c>
      <c r="G44" s="19">
        <v>4</v>
      </c>
    </row>
    <row r="45" spans="1:9" x14ac:dyDescent="0.25">
      <c r="A45" s="14"/>
      <c r="B45" s="14"/>
      <c r="C45" s="16"/>
      <c r="D45" s="14"/>
      <c r="E45" s="14"/>
      <c r="F45" s="14"/>
      <c r="G45" s="14"/>
    </row>
    <row r="46" spans="1:9" x14ac:dyDescent="0.25">
      <c r="A46" s="47"/>
      <c r="B46" s="48"/>
      <c r="C46" s="48"/>
      <c r="D46" s="48"/>
      <c r="E46" s="48"/>
      <c r="F46" s="49"/>
      <c r="G46" s="4"/>
      <c r="H46" s="4" t="str">
        <f>Jegyzék!I72</f>
        <v>Pótlandó:</v>
      </c>
      <c r="I46" s="4">
        <f>Jegyzék!J72</f>
        <v>12</v>
      </c>
    </row>
    <row r="48" spans="1:9" ht="37.5" x14ac:dyDescent="0.25">
      <c r="A48" s="55"/>
      <c r="B48" s="56"/>
      <c r="C48" s="56"/>
      <c r="D48" s="56"/>
      <c r="E48" s="56"/>
      <c r="F48" s="57"/>
      <c r="G48" s="15"/>
      <c r="H48" s="15" t="str">
        <f>Jegyzék!I75</f>
        <v>Összesenpótlandó:</v>
      </c>
      <c r="I48" s="32">
        <f>Jegyzék!J75</f>
        <v>18</v>
      </c>
    </row>
    <row r="50" spans="1:8" x14ac:dyDescent="0.25">
      <c r="A50" s="52"/>
      <c r="B50" s="52"/>
      <c r="C50" s="52"/>
      <c r="D50" s="18"/>
      <c r="E50" s="52"/>
      <c r="F50" s="52"/>
      <c r="G50" s="52"/>
      <c r="H50" s="52"/>
    </row>
    <row r="51" spans="1:8" x14ac:dyDescent="0.25">
      <c r="A51" s="53" t="s">
        <v>15</v>
      </c>
      <c r="B51" s="54"/>
      <c r="C51" s="54"/>
      <c r="D51" s="18"/>
      <c r="E51" s="54" t="s">
        <v>161</v>
      </c>
      <c r="F51" s="54"/>
      <c r="G51" s="54"/>
      <c r="H51" s="54"/>
    </row>
  </sheetData>
  <mergeCells count="15">
    <mergeCell ref="A50:C50"/>
    <mergeCell ref="E50:H50"/>
    <mergeCell ref="A51:C51"/>
    <mergeCell ref="E51:H51"/>
    <mergeCell ref="A46:F46"/>
    <mergeCell ref="A48:F48"/>
    <mergeCell ref="A22:F22"/>
    <mergeCell ref="A4:G4"/>
    <mergeCell ref="A24:G24"/>
    <mergeCell ref="A38:G38"/>
    <mergeCell ref="A1:G1"/>
    <mergeCell ref="A2:G2"/>
    <mergeCell ref="A8:F8"/>
    <mergeCell ref="A10:G10"/>
    <mergeCell ref="A36:F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Jegyzék</vt:lpstr>
      <vt:lpstr>Pót. telj. tantárgyak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Mingesz Róbert</dc:creator>
  <cp:lastModifiedBy>Mingesz Róbert</cp:lastModifiedBy>
  <dcterms:created xsi:type="dcterms:W3CDTF">2012-09-27T19:30:12Z</dcterms:created>
  <dcterms:modified xsi:type="dcterms:W3CDTF">2012-11-11T09:50:23Z</dcterms:modified>
</cp:coreProperties>
</file>